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1" sheetId="4" r:id="rId1"/>
  </sheets>
  <definedNames>
    <definedName name="_xlnm._FilterDatabase" localSheetId="0" hidden="1">'1'!$A$2:$H$2</definedName>
    <definedName name="_xlnm.Print_Area" localSheetId="0">'1'!$A$1:$H$33</definedName>
    <definedName name="_xlnm.Print_Titles" localSheetId="0">'1'!$2:$2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<sst xmlns="http://schemas.openxmlformats.org/spreadsheetml/2006/main" count="73" uniqueCount="55">
  <si>
    <t>儋州市人民医院（儋州市人民医院医疗集团总院）
2025年面向社会公开（考核）招聘员额制专业技术人员
面试成绩表</t>
  </si>
  <si>
    <t>序号</t>
  </si>
  <si>
    <t>岗位代码</t>
  </si>
  <si>
    <t>岗位名称</t>
  </si>
  <si>
    <t>姓名</t>
  </si>
  <si>
    <t>身份证号码</t>
  </si>
  <si>
    <t>面试成绩</t>
  </si>
  <si>
    <t>抽签序号</t>
  </si>
  <si>
    <t>备注</t>
  </si>
  <si>
    <t>急诊科外科医师</t>
  </si>
  <si>
    <t>460003***********3257</t>
  </si>
  <si>
    <t>妇产科医师</t>
  </si>
  <si>
    <t>460003***********3843</t>
  </si>
  <si>
    <t>460005***********4334</t>
  </si>
  <si>
    <t>211322***********0020</t>
  </si>
  <si>
    <t>460030***********0020</t>
  </si>
  <si>
    <t>检验科技师</t>
  </si>
  <si>
    <t>460028***********6026</t>
  </si>
  <si>
    <t>460028***********0033</t>
  </si>
  <si>
    <t>460003***********3248</t>
  </si>
  <si>
    <t>460003***********3086</t>
  </si>
  <si>
    <t>460003***********2646</t>
  </si>
  <si>
    <t>460003***********0017</t>
  </si>
  <si>
    <t>骨科医师</t>
  </si>
  <si>
    <t>460004***********0233</t>
  </si>
  <si>
    <t>460028***********0411</t>
  </si>
  <si>
    <t>心血管内科医师</t>
  </si>
  <si>
    <t>460003***********4686</t>
  </si>
  <si>
    <t>460003***********2013</t>
  </si>
  <si>
    <t>康复医学科技师</t>
  </si>
  <si>
    <t>460003***********6214</t>
  </si>
  <si>
    <t>460028***********1625</t>
  </si>
  <si>
    <t>469027***********4182</t>
  </si>
  <si>
    <t>肾内科医师</t>
  </si>
  <si>
    <t>460003***********4628</t>
  </si>
  <si>
    <t>460028***********2025</t>
  </si>
  <si>
    <t>522125***********3462</t>
  </si>
  <si>
    <t>眼科医师</t>
  </si>
  <si>
    <t>460028***********0018</t>
  </si>
  <si>
    <t>460003***********0615</t>
  </si>
  <si>
    <t>缺考</t>
  </si>
  <si>
    <t>老年病科医师</t>
  </si>
  <si>
    <t>460003***********0427</t>
  </si>
  <si>
    <t>耳鼻咽喉科医师</t>
  </si>
  <si>
    <t>460028***********5623</t>
  </si>
  <si>
    <t>放射科医师</t>
  </si>
  <si>
    <t>460003***********4420</t>
  </si>
  <si>
    <t>整形外科医师</t>
  </si>
  <si>
    <t>460028***********2413</t>
  </si>
  <si>
    <t>460003***********0236</t>
  </si>
  <si>
    <t>460003***********0654</t>
  </si>
  <si>
    <t>神经介入医师</t>
  </si>
  <si>
    <t>460003***********4610</t>
  </si>
  <si>
    <t>儿科医师</t>
  </si>
  <si>
    <t>460003***********0010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</si>
</sst>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  <scheme val="minor"/>
    </font>
    <font>
      <b/>
      <sz val="18"/>
      <name val="宋体"/>
      <charset val="134"/>
    </font>
    <font>
      <b/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3"/>
  <sheetViews>
    <sheetView tabSelected="1" topLeftCell="A26" workbookViewId="0">
      <selection activeCell="H33" sqref="H33"/>
    </sheetView>
  </sheetViews>
  <sheetFormatPr defaultColWidth="8.88888888888889" defaultRowHeight="14.4" outlineLevelCol="7"/>
  <cols>
    <col min="1" max="1" width="8.88888888888889" style="2"/>
    <col min="2" max="2" width="10" style="2"/>
    <col min="3" max="3" width="24.6296296296296" style="2" customWidth="1"/>
    <col min="4" max="4" width="17.5555555555556" style="2" customWidth="1"/>
    <col min="5" max="6" width="25.1111111111111" style="2" customWidth="1"/>
    <col min="7" max="7" width="12.6666666666667" style="3" customWidth="1"/>
    <col min="8" max="8" width="15.8796296296296" style="3" customWidth="1"/>
    <col min="9" max="16384" width="8.88888888888889" style="2"/>
  </cols>
  <sheetData>
    <row r="1" s="1" customFormat="1" ht="84" customHeight="1" spans="1:8">
      <c r="A1" s="4" t="s">
        <v>0</v>
      </c>
      <c r="B1" s="4"/>
      <c r="C1" s="4"/>
      <c r="D1" s="4"/>
      <c r="E1" s="4"/>
      <c r="F1" s="4"/>
      <c r="G1" s="1"/>
      <c r="H1" s="4"/>
    </row>
    <row r="2" ht="39" customHeight="1" spans="1: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6" t="s">
        <v>7</v>
      </c>
      <c r="H2" s="5" t="s">
        <v>8</v>
      </c>
    </row>
    <row r="3" s="2" customFormat="1" ht="39" customHeight="1" spans="1:8">
      <c r="A3" s="6">
        <f t="shared" ref="A3:A33" si="0">ROW()-2</f>
        <v>1</v>
      </c>
      <c r="B3" s="6" t="str">
        <f>"11"</f>
        <v>11</v>
      </c>
      <c r="C3" s="6" t="s">
        <v>9</v>
      </c>
      <c r="D3" s="6" t="str">
        <f>"李昌"</f>
        <v>李昌</v>
      </c>
      <c r="E3" s="6" t="s">
        <v>10</v>
      </c>
      <c r="F3" s="6">
        <v>82.67</v>
      </c>
      <c r="G3" s="6">
        <v>1</v>
      </c>
      <c r="H3" s="6"/>
    </row>
    <row r="4" s="2" customFormat="1" ht="39" customHeight="1" spans="1:8">
      <c r="A4" s="6">
        <f t="shared" si="0"/>
        <v>2</v>
      </c>
      <c r="B4" s="6" t="str">
        <f>"10"</f>
        <v>10</v>
      </c>
      <c r="C4" s="6" t="s">
        <v>11</v>
      </c>
      <c r="D4" s="6" t="str">
        <f>"黎丽萍"</f>
        <v>黎丽萍</v>
      </c>
      <c r="E4" s="6" t="s">
        <v>12</v>
      </c>
      <c r="F4" s="6">
        <v>85.67</v>
      </c>
      <c r="G4" s="6">
        <v>2</v>
      </c>
      <c r="H4" s="6"/>
    </row>
    <row r="5" s="2" customFormat="1" ht="39" customHeight="1" spans="1:8">
      <c r="A5" s="6">
        <f t="shared" si="0"/>
        <v>3</v>
      </c>
      <c r="B5" s="6" t="str">
        <f>"10"</f>
        <v>10</v>
      </c>
      <c r="C5" s="6" t="s">
        <v>11</v>
      </c>
      <c r="D5" s="6" t="str">
        <f>"云惟鹏"</f>
        <v>云惟鹏</v>
      </c>
      <c r="E5" s="6" t="s">
        <v>13</v>
      </c>
      <c r="F5" s="6">
        <v>83.67</v>
      </c>
      <c r="G5" s="6">
        <v>3</v>
      </c>
      <c r="H5" s="6"/>
    </row>
    <row r="6" s="2" customFormat="1" ht="39" customHeight="1" spans="1:8">
      <c r="A6" s="6">
        <f t="shared" si="0"/>
        <v>4</v>
      </c>
      <c r="B6" s="6" t="str">
        <f>"10"</f>
        <v>10</v>
      </c>
      <c r="C6" s="6" t="s">
        <v>11</v>
      </c>
      <c r="D6" s="6" t="str">
        <f>"邵慧通"</f>
        <v>邵慧通</v>
      </c>
      <c r="E6" s="6" t="s">
        <v>14</v>
      </c>
      <c r="F6" s="6">
        <v>88.33</v>
      </c>
      <c r="G6" s="6">
        <v>4</v>
      </c>
      <c r="H6" s="6"/>
    </row>
    <row r="7" s="2" customFormat="1" ht="39" customHeight="1" spans="1:8">
      <c r="A7" s="6">
        <f t="shared" si="0"/>
        <v>5</v>
      </c>
      <c r="B7" s="6" t="str">
        <f>"10"</f>
        <v>10</v>
      </c>
      <c r="C7" s="6" t="s">
        <v>11</v>
      </c>
      <c r="D7" s="6" t="str">
        <f>"黄欢欢"</f>
        <v>黄欢欢</v>
      </c>
      <c r="E7" s="6" t="s">
        <v>15</v>
      </c>
      <c r="F7" s="6">
        <v>83.33</v>
      </c>
      <c r="G7" s="6">
        <v>5</v>
      </c>
      <c r="H7" s="6"/>
    </row>
    <row r="8" s="2" customFormat="1" ht="39" customHeight="1" spans="1:8">
      <c r="A8" s="6">
        <f t="shared" si="0"/>
        <v>6</v>
      </c>
      <c r="B8" s="6" t="str">
        <f t="shared" ref="B8:B13" si="1">"01"</f>
        <v>01</v>
      </c>
      <c r="C8" s="6" t="s">
        <v>16</v>
      </c>
      <c r="D8" s="6" t="str">
        <f>"王伶珍"</f>
        <v>王伶珍</v>
      </c>
      <c r="E8" s="6" t="s">
        <v>17</v>
      </c>
      <c r="F8" s="6">
        <v>84</v>
      </c>
      <c r="G8" s="6">
        <v>6</v>
      </c>
      <c r="H8" s="6"/>
    </row>
    <row r="9" s="2" customFormat="1" ht="39" customHeight="1" spans="1:8">
      <c r="A9" s="6">
        <f t="shared" si="0"/>
        <v>7</v>
      </c>
      <c r="B9" s="6" t="str">
        <f t="shared" si="1"/>
        <v>01</v>
      </c>
      <c r="C9" s="6" t="s">
        <v>16</v>
      </c>
      <c r="D9" s="6" t="str">
        <f>"符书敏"</f>
        <v>符书敏</v>
      </c>
      <c r="E9" s="6" t="s">
        <v>18</v>
      </c>
      <c r="F9" s="6">
        <v>85.67</v>
      </c>
      <c r="G9" s="6">
        <v>7</v>
      </c>
      <c r="H9" s="6"/>
    </row>
    <row r="10" s="2" customFormat="1" ht="39" customHeight="1" spans="1:8">
      <c r="A10" s="6">
        <f t="shared" si="0"/>
        <v>8</v>
      </c>
      <c r="B10" s="6" t="str">
        <f t="shared" si="1"/>
        <v>01</v>
      </c>
      <c r="C10" s="6" t="s">
        <v>16</v>
      </c>
      <c r="D10" s="6" t="str">
        <f>"陈坚兰"</f>
        <v>陈坚兰</v>
      </c>
      <c r="E10" s="6" t="s">
        <v>19</v>
      </c>
      <c r="F10" s="6">
        <v>75</v>
      </c>
      <c r="G10" s="6">
        <v>8</v>
      </c>
      <c r="H10" s="6"/>
    </row>
    <row r="11" s="2" customFormat="1" ht="39" customHeight="1" spans="1:8">
      <c r="A11" s="6">
        <f t="shared" si="0"/>
        <v>9</v>
      </c>
      <c r="B11" s="6" t="str">
        <f t="shared" si="1"/>
        <v>01</v>
      </c>
      <c r="C11" s="6" t="s">
        <v>16</v>
      </c>
      <c r="D11" s="6" t="str">
        <f>"李扬梅"</f>
        <v>李扬梅</v>
      </c>
      <c r="E11" s="6" t="s">
        <v>20</v>
      </c>
      <c r="F11" s="6">
        <v>73.33</v>
      </c>
      <c r="G11" s="6">
        <v>9</v>
      </c>
      <c r="H11" s="6"/>
    </row>
    <row r="12" s="2" customFormat="1" ht="39" customHeight="1" spans="1:8">
      <c r="A12" s="6">
        <f t="shared" si="0"/>
        <v>10</v>
      </c>
      <c r="B12" s="6" t="str">
        <f t="shared" si="1"/>
        <v>01</v>
      </c>
      <c r="C12" s="6" t="s">
        <v>16</v>
      </c>
      <c r="D12" s="6" t="str">
        <f>"麦孟娜"</f>
        <v>麦孟娜</v>
      </c>
      <c r="E12" s="6" t="s">
        <v>21</v>
      </c>
      <c r="F12" s="6">
        <v>76.67</v>
      </c>
      <c r="G12" s="6">
        <v>10</v>
      </c>
      <c r="H12" s="6"/>
    </row>
    <row r="13" s="2" customFormat="1" ht="39" customHeight="1" spans="1:8">
      <c r="A13" s="6">
        <f t="shared" si="0"/>
        <v>11</v>
      </c>
      <c r="B13" s="6" t="str">
        <f t="shared" si="1"/>
        <v>01</v>
      </c>
      <c r="C13" s="6" t="s">
        <v>16</v>
      </c>
      <c r="D13" s="6" t="str">
        <f>"林山然"</f>
        <v>林山然</v>
      </c>
      <c r="E13" s="6" t="s">
        <v>22</v>
      </c>
      <c r="F13" s="6">
        <v>83</v>
      </c>
      <c r="G13" s="6">
        <v>11</v>
      </c>
      <c r="H13" s="6"/>
    </row>
    <row r="14" s="2" customFormat="1" ht="39" customHeight="1" spans="1:8">
      <c r="A14" s="6">
        <f t="shared" si="0"/>
        <v>12</v>
      </c>
      <c r="B14" s="6" t="str">
        <f>"15"</f>
        <v>15</v>
      </c>
      <c r="C14" s="6" t="s">
        <v>23</v>
      </c>
      <c r="D14" s="6" t="str">
        <f>"邢益潮"</f>
        <v>邢益潮</v>
      </c>
      <c r="E14" s="6" t="s">
        <v>24</v>
      </c>
      <c r="F14" s="6">
        <v>79.67</v>
      </c>
      <c r="G14" s="6">
        <v>12</v>
      </c>
      <c r="H14" s="6"/>
    </row>
    <row r="15" ht="39" customHeight="1" spans="1:8">
      <c r="A15" s="6">
        <f t="shared" si="0"/>
        <v>13</v>
      </c>
      <c r="B15" s="6" t="str">
        <f>"15"</f>
        <v>15</v>
      </c>
      <c r="C15" s="6" t="s">
        <v>23</v>
      </c>
      <c r="D15" s="6" t="str">
        <f>"王波"</f>
        <v>王波</v>
      </c>
      <c r="E15" s="6" t="s">
        <v>25</v>
      </c>
      <c r="F15" s="6">
        <v>81</v>
      </c>
      <c r="G15" s="6">
        <v>13</v>
      </c>
      <c r="H15" s="6"/>
    </row>
    <row r="16" s="2" customFormat="1" ht="39" customHeight="1" spans="1:8">
      <c r="A16" s="6">
        <f t="shared" si="0"/>
        <v>14</v>
      </c>
      <c r="B16" s="6" t="str">
        <f>"14"</f>
        <v>14</v>
      </c>
      <c r="C16" s="6" t="s">
        <v>26</v>
      </c>
      <c r="D16" s="6" t="str">
        <f>"吴锦素娟"</f>
        <v>吴锦素娟</v>
      </c>
      <c r="E16" s="6" t="s">
        <v>27</v>
      </c>
      <c r="F16" s="6">
        <v>82</v>
      </c>
      <c r="G16" s="6">
        <v>14</v>
      </c>
      <c r="H16" s="6"/>
    </row>
    <row r="17" s="2" customFormat="1" ht="39" customHeight="1" spans="1:8">
      <c r="A17" s="6">
        <f t="shared" si="0"/>
        <v>15</v>
      </c>
      <c r="B17" s="6" t="str">
        <f>"14"</f>
        <v>14</v>
      </c>
      <c r="C17" s="6" t="s">
        <v>26</v>
      </c>
      <c r="D17" s="6" t="str">
        <f>"羊永亮"</f>
        <v>羊永亮</v>
      </c>
      <c r="E17" s="6" t="s">
        <v>28</v>
      </c>
      <c r="F17" s="6">
        <v>82.33</v>
      </c>
      <c r="G17" s="6">
        <v>15</v>
      </c>
      <c r="H17" s="6"/>
    </row>
    <row r="18" s="2" customFormat="1" ht="39" customHeight="1" spans="1:8">
      <c r="A18" s="6">
        <f t="shared" si="0"/>
        <v>16</v>
      </c>
      <c r="B18" s="6" t="str">
        <f>"02"</f>
        <v>02</v>
      </c>
      <c r="C18" s="6" t="s">
        <v>29</v>
      </c>
      <c r="D18" s="6" t="str">
        <f>"蒲德宝"</f>
        <v>蒲德宝</v>
      </c>
      <c r="E18" s="6" t="s">
        <v>30</v>
      </c>
      <c r="F18" s="6">
        <v>86.67</v>
      </c>
      <c r="G18" s="6">
        <v>16</v>
      </c>
      <c r="H18" s="6"/>
    </row>
    <row r="19" ht="39" customHeight="1" spans="1:8">
      <c r="A19" s="6">
        <f t="shared" si="0"/>
        <v>17</v>
      </c>
      <c r="B19" s="6" t="str">
        <f>"02"</f>
        <v>02</v>
      </c>
      <c r="C19" s="6" t="s">
        <v>29</v>
      </c>
      <c r="D19" s="6" t="str">
        <f>"许海妹"</f>
        <v>许海妹</v>
      </c>
      <c r="E19" s="6" t="s">
        <v>31</v>
      </c>
      <c r="F19" s="6">
        <v>75</v>
      </c>
      <c r="G19" s="6">
        <v>17</v>
      </c>
      <c r="H19" s="6"/>
    </row>
    <row r="20" ht="39" customHeight="1" spans="1:8">
      <c r="A20" s="6">
        <f t="shared" si="0"/>
        <v>18</v>
      </c>
      <c r="B20" s="6" t="str">
        <f>"02"</f>
        <v>02</v>
      </c>
      <c r="C20" s="6" t="s">
        <v>29</v>
      </c>
      <c r="D20" s="6" t="str">
        <f>"李荔芬"</f>
        <v>李荔芬</v>
      </c>
      <c r="E20" s="6" t="s">
        <v>32</v>
      </c>
      <c r="F20" s="6">
        <v>74.33</v>
      </c>
      <c r="G20" s="6">
        <v>18</v>
      </c>
      <c r="H20" s="6"/>
    </row>
    <row r="21" ht="39" customHeight="1" spans="1:8">
      <c r="A21" s="6">
        <f t="shared" si="0"/>
        <v>19</v>
      </c>
      <c r="B21" s="6" t="str">
        <f>"04"</f>
        <v>04</v>
      </c>
      <c r="C21" s="6" t="s">
        <v>33</v>
      </c>
      <c r="D21" s="6" t="str">
        <f>"符万娟"</f>
        <v>符万娟</v>
      </c>
      <c r="E21" s="6" t="s">
        <v>34</v>
      </c>
      <c r="F21" s="6">
        <v>82</v>
      </c>
      <c r="G21" s="6">
        <v>19</v>
      </c>
      <c r="H21" s="6"/>
    </row>
    <row r="22" s="2" customFormat="1" ht="39" customHeight="1" spans="1:8">
      <c r="A22" s="6">
        <f t="shared" si="0"/>
        <v>20</v>
      </c>
      <c r="B22" s="6" t="str">
        <f>"04"</f>
        <v>04</v>
      </c>
      <c r="C22" s="6" t="s">
        <v>33</v>
      </c>
      <c r="D22" s="6" t="str">
        <f>"符升琪"</f>
        <v>符升琪</v>
      </c>
      <c r="E22" s="6" t="s">
        <v>35</v>
      </c>
      <c r="F22" s="6">
        <v>83.33</v>
      </c>
      <c r="G22" s="6">
        <v>20</v>
      </c>
      <c r="H22" s="6"/>
    </row>
    <row r="23" s="2" customFormat="1" ht="39" customHeight="1" spans="1:8">
      <c r="A23" s="6">
        <f t="shared" si="0"/>
        <v>21</v>
      </c>
      <c r="B23" s="6" t="str">
        <f>"04"</f>
        <v>04</v>
      </c>
      <c r="C23" s="6" t="s">
        <v>33</v>
      </c>
      <c r="D23" s="6" t="str">
        <f>"勾艳芳"</f>
        <v>勾艳芳</v>
      </c>
      <c r="E23" s="6" t="s">
        <v>36</v>
      </c>
      <c r="F23" s="6">
        <v>77.33</v>
      </c>
      <c r="G23" s="6">
        <v>21</v>
      </c>
      <c r="H23" s="6"/>
    </row>
    <row r="24" s="2" customFormat="1" ht="39" customHeight="1" spans="1:8">
      <c r="A24" s="6">
        <f t="shared" si="0"/>
        <v>22</v>
      </c>
      <c r="B24" s="6" t="str">
        <f>"07"</f>
        <v>07</v>
      </c>
      <c r="C24" s="6" t="s">
        <v>37</v>
      </c>
      <c r="D24" s="6" t="str">
        <f>"符谨诚"</f>
        <v>符谨诚</v>
      </c>
      <c r="E24" s="6" t="s">
        <v>38</v>
      </c>
      <c r="F24" s="6">
        <v>75</v>
      </c>
      <c r="G24" s="6">
        <v>22</v>
      </c>
      <c r="H24" s="6"/>
    </row>
    <row r="25" ht="39" customHeight="1" spans="1:8">
      <c r="A25" s="6">
        <f t="shared" si="0"/>
        <v>23</v>
      </c>
      <c r="B25" s="6" t="str">
        <f>"07"</f>
        <v>07</v>
      </c>
      <c r="C25" s="6" t="s">
        <v>37</v>
      </c>
      <c r="D25" s="6" t="str">
        <f>"温景祥"</f>
        <v>温景祥</v>
      </c>
      <c r="E25" s="6" t="s">
        <v>39</v>
      </c>
      <c r="F25" s="6"/>
      <c r="G25" s="6">
        <v>23</v>
      </c>
      <c r="H25" s="6" t="s">
        <v>40</v>
      </c>
    </row>
    <row r="26" s="2" customFormat="1" ht="39" customHeight="1" spans="1:8">
      <c r="A26" s="6">
        <f t="shared" si="0"/>
        <v>24</v>
      </c>
      <c r="B26" s="6" t="str">
        <f>"09"</f>
        <v>09</v>
      </c>
      <c r="C26" s="6" t="s">
        <v>41</v>
      </c>
      <c r="D26" s="6" t="str">
        <f>"万燕"</f>
        <v>万燕</v>
      </c>
      <c r="E26" s="6" t="s">
        <v>42</v>
      </c>
      <c r="F26" s="6">
        <v>82.33</v>
      </c>
      <c r="G26" s="6">
        <v>24</v>
      </c>
      <c r="H26" s="6"/>
    </row>
    <row r="27" ht="39" customHeight="1" spans="1:8">
      <c r="A27" s="6">
        <f t="shared" si="0"/>
        <v>25</v>
      </c>
      <c r="B27" s="6" t="str">
        <f>"08"</f>
        <v>08</v>
      </c>
      <c r="C27" s="6" t="s">
        <v>43</v>
      </c>
      <c r="D27" s="6" t="str">
        <f>"陈雁秋"</f>
        <v>陈雁秋</v>
      </c>
      <c r="E27" s="6" t="s">
        <v>44</v>
      </c>
      <c r="F27" s="6">
        <v>70</v>
      </c>
      <c r="G27" s="6">
        <v>25</v>
      </c>
      <c r="H27" s="6"/>
    </row>
    <row r="28" s="2" customFormat="1" ht="39" customHeight="1" spans="1:8">
      <c r="A28" s="6">
        <f t="shared" si="0"/>
        <v>26</v>
      </c>
      <c r="B28" s="6" t="str">
        <f>"12"</f>
        <v>12</v>
      </c>
      <c r="C28" s="6" t="s">
        <v>45</v>
      </c>
      <c r="D28" s="6" t="str">
        <f>"韩金花"</f>
        <v>韩金花</v>
      </c>
      <c r="E28" s="6" t="s">
        <v>46</v>
      </c>
      <c r="F28" s="6">
        <v>68.33</v>
      </c>
      <c r="G28" s="6">
        <v>26</v>
      </c>
      <c r="H28" s="6"/>
    </row>
    <row r="29" s="2" customFormat="1" ht="39" customHeight="1" spans="1:8">
      <c r="A29" s="6">
        <f t="shared" si="0"/>
        <v>27</v>
      </c>
      <c r="B29" s="6" t="str">
        <f>"03"</f>
        <v>03</v>
      </c>
      <c r="C29" s="6" t="s">
        <v>47</v>
      </c>
      <c r="D29" s="6" t="str">
        <f>"林昇平"</f>
        <v>林昇平</v>
      </c>
      <c r="E29" s="6" t="s">
        <v>48</v>
      </c>
      <c r="F29" s="6">
        <v>83.33</v>
      </c>
      <c r="G29" s="6">
        <v>27</v>
      </c>
      <c r="H29" s="6"/>
    </row>
    <row r="30" s="2" customFormat="1" ht="39" customHeight="1" spans="1:8">
      <c r="A30" s="6">
        <f t="shared" si="0"/>
        <v>28</v>
      </c>
      <c r="B30" s="6" t="str">
        <f>"03"</f>
        <v>03</v>
      </c>
      <c r="C30" s="6" t="s">
        <v>47</v>
      </c>
      <c r="D30" s="6" t="str">
        <f>"沈立"</f>
        <v>沈立</v>
      </c>
      <c r="E30" s="6" t="s">
        <v>49</v>
      </c>
      <c r="F30" s="6">
        <v>68</v>
      </c>
      <c r="G30" s="6">
        <v>28</v>
      </c>
      <c r="H30" s="6"/>
    </row>
    <row r="31" s="2" customFormat="1" ht="39" customHeight="1" spans="1:8">
      <c r="A31" s="6">
        <f t="shared" si="0"/>
        <v>29</v>
      </c>
      <c r="B31" s="6" t="str">
        <f>"03"</f>
        <v>03</v>
      </c>
      <c r="C31" s="6" t="s">
        <v>47</v>
      </c>
      <c r="D31" s="6" t="str">
        <f>"赵科洋"</f>
        <v>赵科洋</v>
      </c>
      <c r="E31" s="6" t="s">
        <v>50</v>
      </c>
      <c r="F31" s="6">
        <v>86.67</v>
      </c>
      <c r="G31" s="6">
        <v>29</v>
      </c>
      <c r="H31" s="6"/>
    </row>
    <row r="32" ht="39" customHeight="1" spans="1:8">
      <c r="A32" s="6">
        <f t="shared" si="0"/>
        <v>30</v>
      </c>
      <c r="B32" s="6" t="str">
        <f>"13"</f>
        <v>13</v>
      </c>
      <c r="C32" s="6" t="s">
        <v>51</v>
      </c>
      <c r="D32" s="6" t="str">
        <f>"林旭"</f>
        <v>林旭</v>
      </c>
      <c r="E32" s="6" t="s">
        <v>52</v>
      </c>
      <c r="F32" s="6"/>
      <c r="G32" s="6">
        <v>30</v>
      </c>
      <c r="H32" s="6" t="s">
        <v>40</v>
      </c>
    </row>
    <row r="33" ht="39" customHeight="1" spans="1:8">
      <c r="A33" s="6">
        <f t="shared" si="0"/>
        <v>31</v>
      </c>
      <c r="B33" s="6" t="str">
        <f>"19"</f>
        <v>19</v>
      </c>
      <c r="C33" s="6" t="s">
        <v>53</v>
      </c>
      <c r="D33" s="6" t="str">
        <f>"王啸鸣"</f>
        <v>王啸鸣</v>
      </c>
      <c r="E33" s="6" t="s">
        <v>54</v>
      </c>
      <c r="F33" s="6">
        <v>72</v>
      </c>
      <c r="G33" s="6">
        <v>31</v>
      </c>
      <c r="H33" s="6"/>
    </row>
  </sheetData>
  <sortState ref="A3:H33">
    <sortCondition ref="D3:D33" customList="李昌,黎丽萍,云惟鹏,邵慧通,黄欢欢,王伶珍,符书敏,陈坚兰,李扬梅,麦孟娜,林山然,邢益潮,王波,吴锦素娟,羊永亮,蒲德宝,许海妹,李荔芬,符万娟,符升琪,勾艳芳,符谨诚,温景祥,万燕,陈雁秋,韩金花,林昇平,沈立,赵科洋,林旭,王啸鸣"/>
  </sortState>
  <mergeCells count="1">
    <mergeCell ref="A1:H1"/>
  </mergeCells>
  <printOptions horizontalCentered="1" verticalCentered="1"/>
  <pageMargins left="0" right="0" top="0" bottom="0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海阔天空</cp:lastModifiedBy>
  <dcterms:created xsi:type="dcterms:W3CDTF">2025-11-10T02:33:00Z</dcterms:created>
  <dcterms:modified xsi:type="dcterms:W3CDTF">2025-11-30T03:01:27Z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FB4B29FF1A134014925274E945C0CC89_13</vt:lpwstr>
  </property>
  <property fmtid="{D5CDD505-2E9C-101B-9397-08002B2CF9AE}" pid="3" name="KSOProductBuildVer">
    <vt:lpwstr>2052-12.1.0.23542</vt:lpwstr>
  </property>
  <property fmtid="{D5CDD505-2E9C-101B-9397-08002B2CF9AE}" pid="4" name="KSOReadingLayout">
    <vt:bool>true</vt:bool>
  </property>
</Properties>
</file>