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Sheet1!$3:$24</definedName>
  </definedNames>
  <calcPr calcId="144525"/>
</workbook>
</file>

<file path=xl/sharedStrings.xml><?xml version="1.0" encoding="utf-8"?>
<sst xmlns="http://schemas.openxmlformats.org/spreadsheetml/2006/main" count="51" uniqueCount="12">
  <si>
    <t>附件2：</t>
  </si>
  <si>
    <t>乐东黎族自治县2022年公开招聘公安局监管场所医疗专业技术人员
入围面试人员名单</t>
  </si>
  <si>
    <t>序号</t>
  </si>
  <si>
    <t>报考单位</t>
  </si>
  <si>
    <t>姓名</t>
  </si>
  <si>
    <t>准考证号</t>
  </si>
  <si>
    <t>笔试成绩</t>
  </si>
  <si>
    <t>备注</t>
  </si>
  <si>
    <t>乐东黎族自治县永明卫生院</t>
  </si>
  <si>
    <t>临床科室</t>
  </si>
  <si>
    <t>护理岗</t>
  </si>
  <si>
    <t>乐东黎族自治县山荣卫生院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</si>
</sst>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4"/>
  <sheetViews>
    <sheetView tabSelected="1" workbookViewId="0">
      <pane ySplit="3" topLeftCell="A4" activePane="bottomLeft" state="frozen"/>
      <selection/>
      <selection pane="bottomLeft" activeCell="C12" sqref="C12"/>
    </sheetView>
  </sheetViews>
  <sheetFormatPr defaultColWidth="9" defaultRowHeight="22" customHeight="1"/>
  <cols>
    <col min="1" max="1" width="6.625" style="2" customWidth="1"/>
    <col min="2" max="2" width="27.875" style="2" customWidth="1"/>
    <col min="3" max="3" width="15.625" style="2" customWidth="1"/>
    <col min="4" max="4" width="16.375" style="2" customWidth="1"/>
    <col min="5" max="5" width="16.625" style="3" customWidth="1"/>
    <col min="6" max="6" width="12.75" style="4" customWidth="1"/>
    <col min="7" max="7" width="19" style="2" customWidth="1"/>
    <col min="16383" max="16384" width="9" style="2"/>
  </cols>
  <sheetData>
    <row r="1" customHeight="1" spans="1:1">
      <c r="A1" s="2" t="s">
        <v>0</v>
      </c>
    </row>
    <row r="2" customFormat="1" ht="52" customHeight="1" spans="1:7">
      <c r="A2" s="5" t="s">
        <v>1</v>
      </c>
      <c r="B2" s="5"/>
      <c r="C2" s="5"/>
      <c r="D2" s="5"/>
      <c r="E2" s="5"/>
      <c r="F2" s="5"/>
      <c r="G2" s="5"/>
    </row>
    <row r="3" customFormat="1" ht="26.5" customHeight="1" spans="1:7">
      <c r="A3" s="6" t="s">
        <v>2</v>
      </c>
      <c r="B3" s="6" t="s">
        <v>3</v>
      </c>
      <c r="C3" s="6" t="s">
        <v>3</v>
      </c>
      <c r="D3" s="6" t="s">
        <v>4</v>
      </c>
      <c r="E3" s="7" t="s">
        <v>5</v>
      </c>
      <c r="F3" s="8" t="s">
        <v>6</v>
      </c>
      <c r="G3" s="6" t="s">
        <v>7</v>
      </c>
    </row>
    <row r="4" s="1" customFormat="1" ht="26.5" customHeight="1" spans="1:16383">
      <c r="A4" s="9">
        <v>1</v>
      </c>
      <c r="B4" s="9" t="s">
        <v>8</v>
      </c>
      <c r="C4" s="9" t="s">
        <v>9</v>
      </c>
      <c r="D4" s="9" t="str">
        <f>"吴娇"</f>
        <v>吴娇</v>
      </c>
      <c r="E4" s="10" t="str">
        <f>"202212280107"</f>
        <v>202212280107</v>
      </c>
      <c r="F4" s="11">
        <v>63.64</v>
      </c>
      <c r="G4" s="9"/>
      <c r="XFC4" s="12"/>
    </row>
    <row r="5" s="1" customFormat="1" ht="26.5" customHeight="1" spans="1:16383">
      <c r="A5" s="9">
        <v>2</v>
      </c>
      <c r="B5" s="9" t="s">
        <v>8</v>
      </c>
      <c r="C5" s="9" t="s">
        <v>9</v>
      </c>
      <c r="D5" s="9" t="str">
        <f>"孙昌叶"</f>
        <v>孙昌叶</v>
      </c>
      <c r="E5" s="10" t="str">
        <f>"202212280110"</f>
        <v>202212280110</v>
      </c>
      <c r="F5" s="11">
        <v>62.72</v>
      </c>
      <c r="G5" s="9"/>
      <c r="XFC5" s="12"/>
    </row>
    <row r="6" s="1" customFormat="1" ht="26.5" customHeight="1" spans="1:16383">
      <c r="A6" s="9">
        <v>3</v>
      </c>
      <c r="B6" s="9" t="s">
        <v>8</v>
      </c>
      <c r="C6" s="9" t="s">
        <v>9</v>
      </c>
      <c r="D6" s="9" t="str">
        <f>"黄东"</f>
        <v>黄东</v>
      </c>
      <c r="E6" s="10" t="str">
        <f>"202212280109"</f>
        <v>202212280109</v>
      </c>
      <c r="F6" s="11">
        <v>61.14</v>
      </c>
      <c r="G6" s="9"/>
      <c r="XFC6" s="12"/>
    </row>
    <row r="7" s="1" customFormat="1" ht="26.5" customHeight="1" spans="1:16383">
      <c r="A7" s="9">
        <v>4</v>
      </c>
      <c r="B7" s="9" t="s">
        <v>8</v>
      </c>
      <c r="C7" s="9" t="s">
        <v>9</v>
      </c>
      <c r="D7" s="9" t="str">
        <f>"吴梅英"</f>
        <v>吴梅英</v>
      </c>
      <c r="E7" s="10" t="str">
        <f>"202212280104"</f>
        <v>202212280104</v>
      </c>
      <c r="F7" s="11">
        <v>60.19</v>
      </c>
      <c r="G7" s="9"/>
      <c r="XFC7" s="12"/>
    </row>
    <row r="8" s="1" customFormat="1" ht="26.5" customHeight="1" spans="1:16383">
      <c r="A8" s="9">
        <v>5</v>
      </c>
      <c r="B8" s="9" t="s">
        <v>8</v>
      </c>
      <c r="C8" s="9" t="s">
        <v>9</v>
      </c>
      <c r="D8" s="9" t="str">
        <f>"周乙雷"</f>
        <v>周乙雷</v>
      </c>
      <c r="E8" s="10" t="str">
        <f>"202212280113"</f>
        <v>202212280113</v>
      </c>
      <c r="F8" s="11">
        <v>54.65</v>
      </c>
      <c r="G8" s="9"/>
      <c r="XFC8" s="12"/>
    </row>
    <row r="9" s="1" customFormat="1" ht="26.5" customHeight="1" spans="1:16383">
      <c r="A9" s="9">
        <v>6</v>
      </c>
      <c r="B9" s="9" t="s">
        <v>8</v>
      </c>
      <c r="C9" s="9" t="s">
        <v>10</v>
      </c>
      <c r="D9" s="9" t="str">
        <f>"黄亚丽"</f>
        <v>黄亚丽</v>
      </c>
      <c r="E9" s="10" t="str">
        <f>"202212280403"</f>
        <v>202212280403</v>
      </c>
      <c r="F9" s="11">
        <v>64.87</v>
      </c>
      <c r="G9" s="9"/>
      <c r="XFC9" s="12"/>
    </row>
    <row r="10" s="1" customFormat="1" ht="26.5" customHeight="1" spans="1:16383">
      <c r="A10" s="9">
        <v>7</v>
      </c>
      <c r="B10" s="9" t="s">
        <v>8</v>
      </c>
      <c r="C10" s="9" t="s">
        <v>10</v>
      </c>
      <c r="D10" s="9" t="str">
        <f>"袁晓女"</f>
        <v>袁晓女</v>
      </c>
      <c r="E10" s="10" t="str">
        <f>"202212280413"</f>
        <v>202212280413</v>
      </c>
      <c r="F10" s="11">
        <v>63.03</v>
      </c>
      <c r="G10" s="9"/>
      <c r="XFC10" s="12"/>
    </row>
    <row r="11" s="1" customFormat="1" ht="26.5" customHeight="1" spans="1:16383">
      <c r="A11" s="9">
        <v>8</v>
      </c>
      <c r="B11" s="9" t="s">
        <v>8</v>
      </c>
      <c r="C11" s="9" t="s">
        <v>10</v>
      </c>
      <c r="D11" s="9" t="str">
        <f>"陈文感"</f>
        <v>陈文感</v>
      </c>
      <c r="E11" s="10" t="str">
        <f>"202212280504"</f>
        <v>202212280504</v>
      </c>
      <c r="F11" s="11">
        <v>61.56</v>
      </c>
      <c r="G11" s="9"/>
      <c r="XFC11" s="12"/>
    </row>
    <row r="12" s="1" customFormat="1" ht="26.5" customHeight="1" spans="1:16383">
      <c r="A12" s="9">
        <v>9</v>
      </c>
      <c r="B12" s="9" t="s">
        <v>8</v>
      </c>
      <c r="C12" s="9" t="s">
        <v>10</v>
      </c>
      <c r="D12" s="9" t="str">
        <f>"张亚瑛"</f>
        <v>张亚瑛</v>
      </c>
      <c r="E12" s="10" t="str">
        <f>"202212280511"</f>
        <v>202212280511</v>
      </c>
      <c r="F12" s="11">
        <v>60.72</v>
      </c>
      <c r="G12" s="9"/>
      <c r="XFC12" s="12"/>
    </row>
    <row r="13" s="1" customFormat="1" ht="26.5" customHeight="1" spans="1:16383">
      <c r="A13" s="9">
        <v>10</v>
      </c>
      <c r="B13" s="9" t="s">
        <v>8</v>
      </c>
      <c r="C13" s="9" t="s">
        <v>10</v>
      </c>
      <c r="D13" s="9" t="str">
        <f>"张华味"</f>
        <v>张华味</v>
      </c>
      <c r="E13" s="10" t="str">
        <f>"202212280528"</f>
        <v>202212280528</v>
      </c>
      <c r="F13" s="11">
        <v>60.34</v>
      </c>
      <c r="G13" s="9"/>
      <c r="XFC13" s="12"/>
    </row>
    <row r="14" s="1" customFormat="1" ht="26.5" customHeight="1" spans="1:16383">
      <c r="A14" s="9">
        <v>11</v>
      </c>
      <c r="B14" s="9" t="s">
        <v>8</v>
      </c>
      <c r="C14" s="9" t="s">
        <v>10</v>
      </c>
      <c r="D14" s="9" t="str">
        <f>"文丽慧"</f>
        <v>文丽慧</v>
      </c>
      <c r="E14" s="10" t="str">
        <f>"202212280218"</f>
        <v>202212280218</v>
      </c>
      <c r="F14" s="11">
        <v>58.25</v>
      </c>
      <c r="G14" s="9"/>
      <c r="XFC14" s="12"/>
    </row>
    <row r="15" s="1" customFormat="1" ht="26.5" customHeight="1" spans="1:16383">
      <c r="A15" s="9">
        <v>12</v>
      </c>
      <c r="B15" s="9" t="s">
        <v>11</v>
      </c>
      <c r="C15" s="9" t="s">
        <v>9</v>
      </c>
      <c r="D15" s="9" t="str">
        <f>"李克骄"</f>
        <v>李克骄</v>
      </c>
      <c r="E15" s="10" t="str">
        <f>"202212280612"</f>
        <v>202212280612</v>
      </c>
      <c r="F15" s="11">
        <v>61.73</v>
      </c>
      <c r="G15" s="9"/>
      <c r="XFC15" s="12"/>
    </row>
    <row r="16" s="1" customFormat="1" ht="26.5" customHeight="1" spans="1:16383">
      <c r="A16" s="9">
        <v>13</v>
      </c>
      <c r="B16" s="9" t="s">
        <v>11</v>
      </c>
      <c r="C16" s="9" t="s">
        <v>9</v>
      </c>
      <c r="D16" s="9" t="str">
        <f>"何朝燕"</f>
        <v>何朝燕</v>
      </c>
      <c r="E16" s="10" t="str">
        <f>"202212280611"</f>
        <v>202212280611</v>
      </c>
      <c r="F16" s="11">
        <v>60.25</v>
      </c>
      <c r="G16" s="9"/>
      <c r="XFC16" s="12"/>
    </row>
    <row r="17" s="1" customFormat="1" ht="26.5" customHeight="1" spans="1:16383">
      <c r="A17" s="9">
        <v>14</v>
      </c>
      <c r="B17" s="9" t="s">
        <v>11</v>
      </c>
      <c r="C17" s="9" t="s">
        <v>9</v>
      </c>
      <c r="D17" s="9" t="str">
        <f>"刘少波"</f>
        <v>刘少波</v>
      </c>
      <c r="E17" s="10" t="str">
        <f>"202212280617"</f>
        <v>202212280617</v>
      </c>
      <c r="F17" s="11">
        <v>54.04</v>
      </c>
      <c r="G17" s="9"/>
      <c r="XFC17" s="12"/>
    </row>
    <row r="18" s="1" customFormat="1" ht="26.5" customHeight="1" spans="1:16383">
      <c r="A18" s="9">
        <v>15</v>
      </c>
      <c r="B18" s="9" t="s">
        <v>11</v>
      </c>
      <c r="C18" s="9" t="s">
        <v>9</v>
      </c>
      <c r="D18" s="9" t="str">
        <f>"陈人崖"</f>
        <v>陈人崖</v>
      </c>
      <c r="E18" s="10" t="str">
        <f>"202212280614"</f>
        <v>202212280614</v>
      </c>
      <c r="F18" s="11">
        <v>52.23</v>
      </c>
      <c r="G18" s="9"/>
      <c r="XFC18" s="12"/>
    </row>
    <row r="19" s="1" customFormat="1" ht="26.5" customHeight="1" spans="1:16383">
      <c r="A19" s="9">
        <v>16</v>
      </c>
      <c r="B19" s="9" t="s">
        <v>11</v>
      </c>
      <c r="C19" s="9" t="s">
        <v>10</v>
      </c>
      <c r="D19" s="9" t="str">
        <f>"张燕菁"</f>
        <v>张燕菁</v>
      </c>
      <c r="E19" s="10" t="str">
        <f>"202212280806"</f>
        <v>202212280806</v>
      </c>
      <c r="F19" s="11">
        <v>61.16</v>
      </c>
      <c r="G19" s="9"/>
      <c r="XFC19" s="12"/>
    </row>
    <row r="20" s="1" customFormat="1" ht="26.5" customHeight="1" spans="1:16383">
      <c r="A20" s="9">
        <v>17</v>
      </c>
      <c r="B20" s="9" t="s">
        <v>11</v>
      </c>
      <c r="C20" s="9" t="s">
        <v>10</v>
      </c>
      <c r="D20" s="9" t="str">
        <f>"林海柔"</f>
        <v>林海柔</v>
      </c>
      <c r="E20" s="10" t="str">
        <f>"202212280825"</f>
        <v>202212280825</v>
      </c>
      <c r="F20" s="11">
        <v>60.91</v>
      </c>
      <c r="G20" s="9"/>
      <c r="XFC20" s="12"/>
    </row>
    <row r="21" s="1" customFormat="1" ht="26.5" customHeight="1" spans="1:16383">
      <c r="A21" s="9">
        <v>18</v>
      </c>
      <c r="B21" s="9" t="s">
        <v>11</v>
      </c>
      <c r="C21" s="9" t="s">
        <v>10</v>
      </c>
      <c r="D21" s="9" t="str">
        <f>"陈映孟"</f>
        <v>陈映孟</v>
      </c>
      <c r="E21" s="10" t="str">
        <f>"202212280822"</f>
        <v>202212280822</v>
      </c>
      <c r="F21" s="11">
        <v>58.08</v>
      </c>
      <c r="G21" s="9"/>
      <c r="XFC21" s="12"/>
    </row>
    <row r="22" s="1" customFormat="1" ht="26.5" customHeight="1" spans="1:16383">
      <c r="A22" s="9">
        <v>19</v>
      </c>
      <c r="B22" s="9" t="s">
        <v>11</v>
      </c>
      <c r="C22" s="9" t="s">
        <v>10</v>
      </c>
      <c r="D22" s="9" t="str">
        <f>"陈永爱"</f>
        <v>陈永爱</v>
      </c>
      <c r="E22" s="10" t="str">
        <f>"202212280623"</f>
        <v>202212280623</v>
      </c>
      <c r="F22" s="11">
        <v>55.67</v>
      </c>
      <c r="G22" s="9"/>
      <c r="XFC22" s="12"/>
    </row>
    <row r="23" s="1" customFormat="1" ht="26.5" customHeight="1" spans="1:16383">
      <c r="A23" s="9">
        <v>20</v>
      </c>
      <c r="B23" s="9" t="s">
        <v>11</v>
      </c>
      <c r="C23" s="9" t="s">
        <v>10</v>
      </c>
      <c r="D23" s="9" t="str">
        <f>"李伟桃"</f>
        <v>李伟桃</v>
      </c>
      <c r="E23" s="10" t="str">
        <f>"202212280819"</f>
        <v>202212280819</v>
      </c>
      <c r="F23" s="11">
        <v>54.92</v>
      </c>
      <c r="G23" s="9"/>
      <c r="XFC23" s="12"/>
    </row>
    <row r="24" s="1" customFormat="1" ht="26.5" customHeight="1" spans="1:16383">
      <c r="A24" s="9">
        <v>21</v>
      </c>
      <c r="B24" s="9" t="s">
        <v>11</v>
      </c>
      <c r="C24" s="9" t="s">
        <v>10</v>
      </c>
      <c r="D24" s="9" t="str">
        <f>"刘霄丽"</f>
        <v>刘霄丽</v>
      </c>
      <c r="E24" s="10" t="str">
        <f>"202212280801"</f>
        <v>202212280801</v>
      </c>
      <c r="F24" s="11">
        <v>54.27</v>
      </c>
      <c r="G24" s="9"/>
      <c r="XFC24" s="12"/>
    </row>
  </sheetData>
  <mergeCells count="1">
    <mergeCell ref="A2:G2"/>
  </mergeCells>
  <conditionalFormatting sqref="E3:E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2022-12-16T09:19:00Z</dcterms:created>
  <dcterms:modified xsi:type="dcterms:W3CDTF">2023-01-28T08:07:31Z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05F2568103A745DBA213F52B0415804E</vt:lpwstr>
  </property>
  <property fmtid="{D5CDD505-2E9C-101B-9397-08002B2CF9AE}" pid="3" name="KSOProductBuildVer">
    <vt:lpwstr>2052-11.1.0.12980</vt:lpwstr>
  </property>
</Properties>
</file>